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352" windowHeight="8256" activeTab="0"/>
  </bookViews>
  <sheets>
    <sheet name="Template" sheetId="1" r:id="rId1"/>
  </sheets>
  <definedNames>
    <definedName name="_xlnm.Print_Area" localSheetId="0">'Template'!$D$1:$N$21</definedName>
  </definedNames>
  <calcPr fullCalcOnLoad="1"/>
</workbook>
</file>

<file path=xl/sharedStrings.xml><?xml version="1.0" encoding="utf-8"?>
<sst xmlns="http://schemas.openxmlformats.org/spreadsheetml/2006/main" count="20" uniqueCount="20">
  <si>
    <t>Proposed Staffing Mandate Cost Estimator</t>
  </si>
  <si>
    <t xml:space="preserve">   Nursing Home Name:       </t>
  </si>
  <si>
    <t xml:space="preserve">Current Resident Count:     </t>
  </si>
  <si>
    <t>Current Staffing</t>
  </si>
  <si>
    <t>Minimum Staffing Mandate</t>
  </si>
  <si>
    <t>Shortfall</t>
  </si>
  <si>
    <t>Hourly Wage with Benefits</t>
  </si>
  <si>
    <t>Additional Annual Staffing Costs Required to Comply with Proposal</t>
  </si>
  <si>
    <t>ENTER Facility Hours Worked per Week</t>
  </si>
  <si>
    <t>Facility Hrs Using Proposal Categories</t>
  </si>
  <si>
    <t>Weekly Staff Hrs Mandated per Resident</t>
  </si>
  <si>
    <t>Weekly Staff Hrs Needed Based on Resident Count</t>
  </si>
  <si>
    <t>Additional Weekly  Hours Needed, if any</t>
  </si>
  <si>
    <t>Aide</t>
  </si>
  <si>
    <t>LPN</t>
  </si>
  <si>
    <t>RN</t>
  </si>
  <si>
    <t>LPN or RN</t>
  </si>
  <si>
    <t xml:space="preserve">   </t>
  </si>
  <si>
    <t xml:space="preserve">  </t>
  </si>
  <si>
    <t>ENTER Average Per-hour Wage with Benefits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</si>
</sst>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31"/>
      <name val="Calibri"/>
      <family val="2"/>
    </font>
    <font>
      <b/>
      <i/>
      <sz val="20"/>
      <color indexed="9"/>
      <name val="Calibri"/>
      <family val="2"/>
    </font>
    <font>
      <i/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56"/>
      <name val="Calibri"/>
      <family val="0"/>
    </font>
    <font>
      <sz val="9"/>
      <color indexed="8"/>
      <name val="Calibri"/>
      <family val="0"/>
    </font>
    <font>
      <b/>
      <i/>
      <sz val="9"/>
      <color indexed="8"/>
      <name val="Calibri"/>
      <family val="0"/>
    </font>
    <font>
      <b/>
      <u val="single"/>
      <sz val="11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0"/>
      <color theme="4" tint="0.7999799847602844"/>
      <name val="Calibri"/>
      <family val="2"/>
    </font>
    <font>
      <b/>
      <i/>
      <sz val="20"/>
      <color theme="0"/>
      <name val="Calibri"/>
      <family val="2"/>
    </font>
    <font>
      <i/>
      <sz val="20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1" tint="0.4999800026416778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1" fillId="33" borderId="0" xfId="0" applyFont="1" applyFill="1" applyAlignment="1" applyProtection="1">
      <alignment vertical="center"/>
      <protection locked="0"/>
    </xf>
    <xf numFmtId="0" fontId="52" fillId="34" borderId="0" xfId="0" applyFont="1" applyFill="1" applyAlignment="1" applyProtection="1">
      <alignment vertical="center"/>
      <protection locked="0"/>
    </xf>
    <xf numFmtId="0" fontId="51" fillId="34" borderId="0" xfId="0" applyFont="1" applyFill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4" fillId="37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55" fillId="36" borderId="11" xfId="0" applyFont="1" applyFill="1" applyBorder="1" applyAlignment="1" applyProtection="1">
      <alignment horizontal="center" vertical="center" wrapText="1"/>
      <protection locked="0"/>
    </xf>
    <xf numFmtId="0" fontId="55" fillId="36" borderId="12" xfId="0" applyFont="1" applyFill="1" applyBorder="1" applyAlignment="1" applyProtection="1">
      <alignment horizontal="center" vertical="center" wrapText="1"/>
      <protection locked="0"/>
    </xf>
    <xf numFmtId="0" fontId="55" fillId="36" borderId="13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36" borderId="14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56" fillId="36" borderId="11" xfId="0" applyFont="1" applyFill="1" applyBorder="1" applyAlignment="1" applyProtection="1">
      <alignment horizontal="center" vertical="center"/>
      <protection locked="0"/>
    </xf>
    <xf numFmtId="3" fontId="57" fillId="37" borderId="11" xfId="0" applyNumberFormat="1" applyFont="1" applyFill="1" applyBorder="1" applyAlignment="1" applyProtection="1">
      <alignment horizontal="center" vertical="center"/>
      <protection locked="0"/>
    </xf>
    <xf numFmtId="3" fontId="0" fillId="36" borderId="11" xfId="0" applyNumberFormat="1" applyFill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4" fontId="0" fillId="36" borderId="11" xfId="42" applyNumberFormat="1" applyFont="1" applyFill="1" applyBorder="1" applyAlignment="1" applyProtection="1">
      <alignment horizontal="center" vertical="center"/>
      <protection/>
    </xf>
    <xf numFmtId="44" fontId="57" fillId="37" borderId="12" xfId="45" applyFont="1" applyFill="1" applyBorder="1" applyAlignment="1" applyProtection="1">
      <alignment horizontal="center" vertical="center"/>
      <protection locked="0"/>
    </xf>
    <xf numFmtId="44" fontId="0" fillId="0" borderId="15" xfId="0" applyNumberFormat="1" applyBorder="1" applyAlignment="1" applyProtection="1">
      <alignment vertical="center"/>
      <protection/>
    </xf>
    <xf numFmtId="3" fontId="0" fillId="38" borderId="11" xfId="0" applyNumberFormat="1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4" fontId="0" fillId="38" borderId="11" xfId="0" applyNumberFormat="1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49" fillId="36" borderId="11" xfId="0" applyFont="1" applyFill="1" applyBorder="1" applyAlignment="1" applyProtection="1">
      <alignment horizontal="center" vertical="center"/>
      <protection locked="0"/>
    </xf>
    <xf numFmtId="0" fontId="56" fillId="36" borderId="11" xfId="0" applyFont="1" applyFill="1" applyBorder="1" applyAlignment="1" applyProtection="1">
      <alignment horizontal="center" vertical="center" wrapText="1"/>
      <protection locked="0"/>
    </xf>
    <xf numFmtId="0" fontId="49" fillId="36" borderId="11" xfId="0" applyFont="1" applyFill="1" applyBorder="1" applyAlignment="1" applyProtection="1">
      <alignment horizontal="center" vertical="center"/>
      <protection/>
    </xf>
    <xf numFmtId="44" fontId="57" fillId="37" borderId="12" xfId="45" applyFont="1" applyFill="1" applyBorder="1" applyAlignment="1" applyProtection="1">
      <alignment vertical="center"/>
      <protection locked="0"/>
    </xf>
    <xf numFmtId="44" fontId="58" fillId="36" borderId="16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59" fillId="36" borderId="0" xfId="0" applyFont="1" applyFill="1" applyAlignment="1" applyProtection="1">
      <alignment/>
      <protection locked="0"/>
    </xf>
    <xf numFmtId="0" fontId="55" fillId="36" borderId="0" xfId="0" applyFont="1" applyFill="1" applyBorder="1" applyAlignment="1" applyProtection="1">
      <alignment/>
      <protection locked="0"/>
    </xf>
    <xf numFmtId="0" fontId="59" fillId="36" borderId="0" xfId="0" applyFont="1" applyFill="1" applyBorder="1" applyAlignment="1" applyProtection="1">
      <alignment/>
      <protection locked="0"/>
    </xf>
    <xf numFmtId="0" fontId="55" fillId="36" borderId="0" xfId="0" applyFont="1" applyFill="1" applyAlignment="1" applyProtection="1">
      <alignment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44" fontId="0" fillId="33" borderId="0" xfId="0" applyNumberFormat="1" applyFill="1" applyAlignment="1" applyProtection="1">
      <alignment/>
      <protection locked="0"/>
    </xf>
    <xf numFmtId="0" fontId="0" fillId="38" borderId="11" xfId="0" applyFill="1" applyBorder="1" applyAlignment="1" applyProtection="1">
      <alignment vertical="center"/>
      <protection/>
    </xf>
    <xf numFmtId="0" fontId="57" fillId="38" borderId="12" xfId="0" applyFont="1" applyFill="1" applyBorder="1" applyAlignment="1" applyProtection="1">
      <alignment/>
      <protection/>
    </xf>
    <xf numFmtId="0" fontId="59" fillId="36" borderId="0" xfId="0" applyFont="1" applyFill="1" applyAlignment="1" applyProtection="1">
      <alignment horizontal="left" wrapText="1"/>
      <protection locked="0"/>
    </xf>
    <xf numFmtId="0" fontId="0" fillId="36" borderId="0" xfId="0" applyFill="1" applyAlignment="1" applyProtection="1">
      <alignment horizontal="right" vertical="center" wrapText="1"/>
      <protection locked="0"/>
    </xf>
    <xf numFmtId="0" fontId="29" fillId="37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55" fillId="36" borderId="12" xfId="0" applyFont="1" applyFill="1" applyBorder="1" applyAlignment="1" applyProtection="1">
      <alignment horizontal="center" vertical="center" wrapText="1"/>
      <protection locked="0"/>
    </xf>
    <xf numFmtId="0" fontId="55" fillId="36" borderId="18" xfId="0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8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 wrapText="1"/>
      <protection locked="0"/>
    </xf>
    <xf numFmtId="0" fontId="56" fillId="0" borderId="20" xfId="0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5" xfId="58"/>
    <cellStyle name="Normal 2 6" xfId="59"/>
    <cellStyle name="Normal 3" xfId="60"/>
    <cellStyle name="Normal 4" xfId="61"/>
    <cellStyle name="Normal 4 2" xfId="62"/>
    <cellStyle name="Normal 5" xfId="63"/>
    <cellStyle name="Normal 6" xfId="64"/>
    <cellStyle name="Normal 6 2" xfId="65"/>
    <cellStyle name="Normal 7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38100</xdr:rowOff>
    </xdr:from>
    <xdr:to>
      <xdr:col>13</xdr:col>
      <xdr:colOff>476250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0" y="533400"/>
          <a:ext cx="7943850" cy="80962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The staffing standards proposed in A.108/S.1168, </a:t>
          </a:r>
          <a:r>
            <a:rPr lang="en-US" cap="none" sz="11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ould add significant staffing costs</a:t>
          </a:r>
          <a:r>
            <a:rPr lang="en-US" cap="none" sz="11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for nursing homes</a:t>
          </a:r>
          <a:r>
            <a:rPr lang="en-US" cap="none" sz="11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  Statewide it would require more than an hour of additional staff time per resident per day when compared to current average staffing.   This template assists</a:t>
          </a:r>
          <a:r>
            <a:rPr lang="en-US" cap="none" sz="11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homes in estimating the additional cost that complying with this proposal would entail.  Note that the final column figures are annual figures.</a:t>
          </a:r>
          <a:r>
            <a:rPr lang="en-US" cap="none" sz="11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2</xdr:col>
      <xdr:colOff>419100</xdr:colOff>
      <xdr:row>20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514475"/>
          <a:ext cx="1562100" cy="4924425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 template will categorize the hours based on the proposal and calculate whether additional hours are needed.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those professions where additional hours are needed, enter the hourly wage with benefits  in the yellow-shaded cells.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either RN or LPN wages in the bottom row labelled "LPN or RN":   the proposal requires 1.3 hours of RN or LPN care per resident day of which at least .75 hours must be RN care.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template will calculate an estimated annual cost of meeting the requirements of the proposed staffing standards.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that time is calculated in hours and fractions of hours not minutes (e.g., .75 hour which equates to 45 minutes).
</a:t>
          </a:r>
        </a:p>
      </xdr:txBody>
    </xdr:sp>
    <xdr:clientData/>
  </xdr:twoCellAnchor>
  <xdr:twoCellAnchor>
    <xdr:from>
      <xdr:col>3</xdr:col>
      <xdr:colOff>590550</xdr:colOff>
      <xdr:row>16</xdr:row>
      <xdr:rowOff>257175</xdr:rowOff>
    </xdr:from>
    <xdr:to>
      <xdr:col>12</xdr:col>
      <xdr:colOff>742950</xdr:colOff>
      <xdr:row>20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81225" y="5562600"/>
          <a:ext cx="65436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proposal would require nursing homes to have sufficient staff to provide 2.8 hours of aide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1.3 hours of LPN or RN care per resident day of which .75 hours must be provided by an 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 Only direct care time may be counted.  It also requires RHCFs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that care for subacute patients to maintain a minimum nurse-to-patient ratio of one nurse to five patients.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2</xdr:col>
      <xdr:colOff>428625</xdr:colOff>
      <xdr:row>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19050"/>
          <a:ext cx="1562100" cy="14192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current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resident count and total weekly hours worked (direct care only) for Aides, LPNs and RNs in the yellow shaded boxes.  Include contract staff hours.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RowColHeader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4" sqref="P14"/>
    </sheetView>
  </sheetViews>
  <sheetFormatPr defaultColWidth="9.140625" defaultRowHeight="15"/>
  <cols>
    <col min="1" max="1" width="9.140625" style="8" customWidth="1"/>
    <col min="2" max="2" width="8.00390625" style="8" customWidth="1"/>
    <col min="3" max="3" width="6.7109375" style="8" customWidth="1"/>
    <col min="4" max="4" width="10.140625" style="8" customWidth="1"/>
    <col min="5" max="5" width="7.00390625" style="8" hidden="1" customWidth="1"/>
    <col min="6" max="6" width="12.8515625" style="8" customWidth="1"/>
    <col min="7" max="7" width="11.00390625" style="8" customWidth="1"/>
    <col min="8" max="8" width="11.8515625" style="8" customWidth="1"/>
    <col min="9" max="9" width="12.140625" style="8" customWidth="1"/>
    <col min="10" max="10" width="13.7109375" style="8" customWidth="1"/>
    <col min="11" max="11" width="12.140625" style="8" customWidth="1"/>
    <col min="12" max="12" width="12.00390625" style="8" customWidth="1"/>
    <col min="13" max="13" width="16.57421875" style="8" customWidth="1"/>
    <col min="14" max="15" width="9.140625" style="8" customWidth="1"/>
    <col min="16" max="16" width="10.140625" style="8" bestFit="1" customWidth="1"/>
    <col min="17" max="17" width="12.140625" style="8" bestFit="1" customWidth="1"/>
    <col min="18" max="16384" width="9.140625" style="8" customWidth="1"/>
  </cols>
  <sheetData>
    <row r="1" spans="1:24" s="4" customFormat="1" ht="39" customHeight="1">
      <c r="A1" s="1"/>
      <c r="B1" s="1"/>
      <c r="C1" s="43"/>
      <c r="D1" s="2" t="s">
        <v>0</v>
      </c>
      <c r="E1" s="2"/>
      <c r="F1" s="2"/>
      <c r="G1" s="2"/>
      <c r="H1" s="2"/>
      <c r="I1" s="2"/>
      <c r="J1" s="2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5.5">
      <c r="A2" s="6"/>
      <c r="B2" s="6"/>
      <c r="C2" s="4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5"/>
      <c r="R2" s="6"/>
      <c r="S2" s="6"/>
      <c r="T2" s="6"/>
      <c r="U2" s="6"/>
      <c r="V2" s="6"/>
      <c r="W2" s="6"/>
      <c r="X2" s="6"/>
    </row>
    <row r="3" spans="1:24" ht="36.75" customHeight="1">
      <c r="A3" s="6"/>
      <c r="B3" s="6"/>
      <c r="C3" s="4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4.25">
      <c r="A4" s="6"/>
      <c r="B4" s="6"/>
      <c r="C4" s="4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0.25" customHeight="1">
      <c r="A5" s="6"/>
      <c r="B5" s="6"/>
      <c r="C5" s="4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7.75" customHeight="1">
      <c r="A6" s="6"/>
      <c r="B6" s="6"/>
      <c r="C6" s="44"/>
      <c r="D6" s="49" t="s">
        <v>1</v>
      </c>
      <c r="E6" s="49"/>
      <c r="F6" s="49"/>
      <c r="G6" s="50"/>
      <c r="H6" s="50"/>
      <c r="I6" s="50"/>
      <c r="J6" s="50"/>
      <c r="K6" s="50"/>
      <c r="L6" s="50"/>
      <c r="M6" s="9"/>
      <c r="N6" s="9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.75" customHeight="1">
      <c r="A7" s="6"/>
      <c r="B7" s="6"/>
      <c r="C7" s="44"/>
      <c r="D7" s="51" t="s">
        <v>2</v>
      </c>
      <c r="E7" s="51"/>
      <c r="F7" s="51"/>
      <c r="G7" s="10"/>
      <c r="H7" s="11"/>
      <c r="I7" s="12"/>
      <c r="J7" s="12"/>
      <c r="K7" s="12"/>
      <c r="L7" s="12"/>
      <c r="M7" s="9"/>
      <c r="N7" s="9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1" customHeight="1" thickBot="1">
      <c r="A8" s="6"/>
      <c r="B8" s="6"/>
      <c r="C8" s="4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7" customHeight="1">
      <c r="A9" s="6"/>
      <c r="B9" s="6"/>
      <c r="C9" s="44"/>
      <c r="D9" s="9"/>
      <c r="E9" s="9"/>
      <c r="F9" s="13"/>
      <c r="G9" s="52" t="s">
        <v>3</v>
      </c>
      <c r="H9" s="53"/>
      <c r="I9" s="54" t="s">
        <v>4</v>
      </c>
      <c r="J9" s="55"/>
      <c r="K9" s="14" t="s">
        <v>5</v>
      </c>
      <c r="L9" s="15" t="s">
        <v>6</v>
      </c>
      <c r="M9" s="56" t="s">
        <v>7</v>
      </c>
      <c r="N9" s="9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43.5" customHeight="1">
      <c r="A10" s="6"/>
      <c r="B10" s="6"/>
      <c r="C10" s="44"/>
      <c r="D10" s="9"/>
      <c r="E10" s="9"/>
      <c r="F10" s="13"/>
      <c r="G10" s="16" t="s">
        <v>8</v>
      </c>
      <c r="H10" s="16" t="s">
        <v>9</v>
      </c>
      <c r="I10" s="17" t="s">
        <v>10</v>
      </c>
      <c r="J10" s="18" t="s">
        <v>11</v>
      </c>
      <c r="K10" s="14" t="s">
        <v>12</v>
      </c>
      <c r="L10" s="19" t="s">
        <v>19</v>
      </c>
      <c r="M10" s="57"/>
      <c r="N10" s="9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3.25" customHeight="1">
      <c r="A11" s="6"/>
      <c r="B11" s="6"/>
      <c r="C11" s="44"/>
      <c r="D11" s="9"/>
      <c r="E11" s="20">
        <v>2.8</v>
      </c>
      <c r="F11" s="21" t="s">
        <v>13</v>
      </c>
      <c r="G11" s="22"/>
      <c r="H11" s="23">
        <f>G11</f>
        <v>0</v>
      </c>
      <c r="I11" s="24">
        <f>E11*7</f>
        <v>19.599999999999998</v>
      </c>
      <c r="J11" s="25">
        <f>I11*G7</f>
        <v>0</v>
      </c>
      <c r="K11" s="26">
        <f>IF(G11&gt;J11,"sufficient",J11-G11)</f>
        <v>0</v>
      </c>
      <c r="L11" s="27"/>
      <c r="M11" s="28">
        <f>IF(K11="sufficient",0,K11*L11*52)</f>
        <v>0</v>
      </c>
      <c r="N11" s="9"/>
      <c r="O11" s="6"/>
      <c r="P11" s="45"/>
      <c r="Q11" s="45"/>
      <c r="R11" s="6"/>
      <c r="S11" s="6"/>
      <c r="T11" s="6"/>
      <c r="U11" s="6"/>
      <c r="V11" s="6"/>
      <c r="W11" s="6"/>
      <c r="X11" s="6"/>
    </row>
    <row r="12" spans="1:24" ht="22.5" customHeight="1">
      <c r="A12" s="6"/>
      <c r="B12" s="6"/>
      <c r="C12" s="44"/>
      <c r="D12" s="9"/>
      <c r="E12" s="20"/>
      <c r="F12" s="21" t="s">
        <v>14</v>
      </c>
      <c r="G12" s="22"/>
      <c r="H12" s="29"/>
      <c r="I12" s="30"/>
      <c r="J12" s="29"/>
      <c r="K12" s="31"/>
      <c r="L12" s="47"/>
      <c r="M12" s="32"/>
      <c r="N12" s="9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1.75" customHeight="1">
      <c r="A13" s="6"/>
      <c r="B13" s="6"/>
      <c r="C13" s="44"/>
      <c r="D13" s="9"/>
      <c r="E13" s="20">
        <v>0.75</v>
      </c>
      <c r="F13" s="21" t="s">
        <v>15</v>
      </c>
      <c r="G13" s="22"/>
      <c r="H13" s="23">
        <f>IF(G13&gt;(0.75*G7*7),(0.75*G7*7),G13)</f>
        <v>0</v>
      </c>
      <c r="I13" s="24">
        <f>E13*7</f>
        <v>5.25</v>
      </c>
      <c r="J13" s="25">
        <f>I13*G7</f>
        <v>0</v>
      </c>
      <c r="K13" s="26">
        <f>IF(G13&gt;J13,"sufficient",J13-G13)</f>
        <v>0</v>
      </c>
      <c r="L13" s="27"/>
      <c r="M13" s="28">
        <f>IF(K13="sufficient",0,K13*L13*52)</f>
        <v>0</v>
      </c>
      <c r="N13" s="9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4" customHeight="1">
      <c r="A14" s="6"/>
      <c r="B14" s="6"/>
      <c r="C14" s="44"/>
      <c r="D14" s="9"/>
      <c r="E14" s="33">
        <v>0.55</v>
      </c>
      <c r="F14" s="34" t="s">
        <v>16</v>
      </c>
      <c r="G14" s="46"/>
      <c r="H14" s="23">
        <f>(G13+G12)-H13</f>
        <v>0</v>
      </c>
      <c r="I14" s="35">
        <f>E14*7</f>
        <v>3.8500000000000005</v>
      </c>
      <c r="J14" s="23">
        <f>I14*G7</f>
        <v>0</v>
      </c>
      <c r="K14" s="26">
        <f>IF(H14&gt;J14,"sufficient",J14-H14)</f>
        <v>0</v>
      </c>
      <c r="L14" s="36"/>
      <c r="M14" s="28">
        <f>IF(K14="sufficient",0,K14*L14*52)</f>
        <v>0</v>
      </c>
      <c r="N14" s="9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21" customHeight="1" thickBot="1">
      <c r="A15" s="6"/>
      <c r="B15" s="6"/>
      <c r="C15" s="44"/>
      <c r="D15" s="9"/>
      <c r="E15" s="9"/>
      <c r="F15" s="9"/>
      <c r="G15" s="9"/>
      <c r="H15" s="9"/>
      <c r="I15" s="9"/>
      <c r="J15" s="9"/>
      <c r="K15" s="9"/>
      <c r="L15" s="9"/>
      <c r="M15" s="37">
        <f>SUM(M11,M13:M14)</f>
        <v>0</v>
      </c>
      <c r="N15" s="9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2.5" customHeight="1">
      <c r="A16" s="6"/>
      <c r="B16" s="6"/>
      <c r="C16" s="44"/>
      <c r="D16" s="9"/>
      <c r="E16" s="9"/>
      <c r="F16" s="9"/>
      <c r="G16" s="9"/>
      <c r="H16" s="9"/>
      <c r="I16" s="9"/>
      <c r="J16" s="9"/>
      <c r="K16" s="38"/>
      <c r="L16" s="38"/>
      <c r="M16" s="9"/>
      <c r="N16" s="9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4.75" customHeight="1">
      <c r="A17" s="6"/>
      <c r="B17" s="6"/>
      <c r="C17" s="44"/>
      <c r="D17" s="9"/>
      <c r="E17" s="9"/>
      <c r="F17" s="48" t="s">
        <v>17</v>
      </c>
      <c r="G17" s="48"/>
      <c r="H17" s="48"/>
      <c r="I17" s="48"/>
      <c r="J17" s="48"/>
      <c r="K17" s="48"/>
      <c r="L17" s="48"/>
      <c r="M17" s="48"/>
      <c r="N17" s="9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2.5" customHeight="1">
      <c r="A18" s="6"/>
      <c r="B18" s="6"/>
      <c r="C18" s="44"/>
      <c r="E18" s="9"/>
      <c r="F18" s="39"/>
      <c r="G18" s="40"/>
      <c r="H18" s="39"/>
      <c r="I18" s="39"/>
      <c r="J18" s="9"/>
      <c r="K18" s="9"/>
      <c r="L18" s="41"/>
      <c r="M18" s="39"/>
      <c r="N18" s="39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>
      <c r="A19" s="6"/>
      <c r="B19" s="6"/>
      <c r="C19" s="44"/>
      <c r="D19" s="9"/>
      <c r="E19" s="39"/>
      <c r="F19" s="39"/>
      <c r="G19" s="42"/>
      <c r="H19" s="39"/>
      <c r="I19" s="39"/>
      <c r="J19" s="9"/>
      <c r="K19" s="9"/>
      <c r="L19" s="39"/>
      <c r="M19" s="39"/>
      <c r="N19" s="39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25">
      <c r="A20" s="6"/>
      <c r="B20" s="6"/>
      <c r="C20" s="44"/>
      <c r="D20" s="9"/>
      <c r="E20" s="39"/>
      <c r="F20" s="39"/>
      <c r="G20" s="39"/>
      <c r="H20" s="39"/>
      <c r="I20" s="39"/>
      <c r="J20" s="39"/>
      <c r="K20" s="39" t="s">
        <v>18</v>
      </c>
      <c r="L20" s="39"/>
      <c r="M20" s="39"/>
      <c r="N20" s="3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25">
      <c r="A21" s="6"/>
      <c r="B21" s="6"/>
      <c r="C21" s="4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>
      <c r="A22" s="6"/>
      <c r="B22" s="6"/>
      <c r="C22" s="4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25">
      <c r="A23" s="6"/>
      <c r="B23" s="6"/>
      <c r="C23" s="4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25">
      <c r="A24" s="6"/>
      <c r="B24" s="6"/>
      <c r="C24" s="4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</sheetData>
  <sheetProtection sheet="1" objects="1" scenarios="1"/>
  <mergeCells count="7">
    <mergeCell ref="F17:M17"/>
    <mergeCell ref="D6:F6"/>
    <mergeCell ref="G6:L6"/>
    <mergeCell ref="D7:F7"/>
    <mergeCell ref="G9:H9"/>
    <mergeCell ref="I9:J9"/>
    <mergeCell ref="M9:M10"/>
  </mergeCells>
  <printOptions/>
  <pageMargins left="0.25" right="0.25" top="0.75" bottom="0.75" header="0.3" footer="0.3"/>
  <pageSetup horizontalDpi="600" verticalDpi="600" orientation="landscape" r:id="rId2"/>
  <headerFooter>
    <oddFooter>&amp;LLeadingAge NY&amp;RJan. 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LeadingAge 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Kirstein</dc:creator>
  <cp:keywords/>
  <dc:description/>
  <cp:lastModifiedBy>Sarah Daly</cp:lastModifiedBy>
  <cp:lastPrinted>2021-02-04T20:55:24Z</cp:lastPrinted>
  <dcterms:created xsi:type="dcterms:W3CDTF">2014-05-15T14:09:13Z</dcterms:created>
  <dcterms:modified xsi:type="dcterms:W3CDTF">2021-02-05T20:24:12Z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